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CD_BUL\Bulletin working files\Bulletin 290 working file\2025\"/>
    </mc:Choice>
  </mc:AlternateContent>
  <xr:revisionPtr revIDLastSave="0" documentId="13_ncr:1_{4F18F9F2-AF0D-460C-BF73-678F7F4BDADB}" xr6:coauthVersionLast="47" xr6:coauthVersionMax="47" xr10:uidLastSave="{00000000-0000-0000-0000-000000000000}"/>
  <bookViews>
    <workbookView xWindow="-120" yWindow="-120" windowWidth="25440" windowHeight="15270" tabRatio="606" xr2:uid="{00000000-000D-0000-FFFF-FFFF00000000}"/>
  </bookViews>
  <sheets>
    <sheet name="Sheet1" sheetId="1" r:id="rId1"/>
  </sheets>
  <externalReferences>
    <externalReference r:id="rId2"/>
  </externalReferences>
  <definedNames>
    <definedName name="Criterion_FFI">[1]Constants!$B$2</definedName>
    <definedName name="_xlnm.Print_Area" localSheetId="0">Sheet1!$A$1:$D$77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6" i="1" l="1"/>
  <c r="D7" i="1"/>
  <c r="C65" i="1"/>
  <c r="C64" i="1"/>
  <c r="D32" i="1" l="1"/>
  <c r="D56" i="1" l="1"/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7" i="1"/>
  <c r="D58" i="1"/>
  <c r="D59" i="1"/>
  <c r="D61" i="1"/>
  <c r="D60" i="1"/>
  <c r="D62" i="1"/>
  <c r="D21" i="1"/>
  <c r="D6" i="1"/>
  <c r="D66" i="1" l="1"/>
  <c r="F65" i="1" s="1"/>
  <c r="D65" i="1"/>
  <c r="F64" i="1" s="1"/>
  <c r="F6" i="1" l="1"/>
  <c r="F7" i="1" l="1"/>
  <c r="F8" i="1" l="1"/>
  <c r="F9" i="1"/>
  <c r="F10" i="1"/>
  <c r="F20" i="1"/>
  <c r="F60" i="1"/>
  <c r="F57" i="1"/>
  <c r="F55" i="1"/>
  <c r="F51" i="1"/>
  <c r="F28" i="1"/>
  <c r="F52" i="1"/>
  <c r="F30" i="1"/>
  <c r="F31" i="1"/>
  <c r="F32" i="1"/>
  <c r="F33" i="1"/>
  <c r="F25" i="1"/>
  <c r="F26" i="1"/>
  <c r="F27" i="1"/>
  <c r="F21" i="1"/>
  <c r="F22" i="1"/>
  <c r="F62" i="1" l="1"/>
  <c r="F61" i="1"/>
  <c r="F59" i="1"/>
  <c r="F58" i="1"/>
  <c r="F56" i="1"/>
  <c r="F54" i="1"/>
  <c r="F53" i="1"/>
  <c r="F49" i="1"/>
  <c r="F50" i="1"/>
  <c r="F48" i="1"/>
  <c r="F35" i="1"/>
  <c r="F36" i="1"/>
  <c r="F34" i="1"/>
  <c r="F29" i="1"/>
  <c r="F23" i="1"/>
  <c r="F18" i="1"/>
  <c r="F19" i="1"/>
  <c r="F17" i="1"/>
  <c r="F12" i="1"/>
  <c r="F13" i="1"/>
  <c r="F14" i="1"/>
  <c r="F15" i="1"/>
  <c r="F11" i="1"/>
  <c r="F47" i="1" l="1"/>
  <c r="F46" i="1"/>
  <c r="F39" i="1"/>
  <c r="F16" i="1"/>
  <c r="F24" i="1"/>
  <c r="F41" i="1"/>
  <c r="F44" i="1"/>
  <c r="F45" i="1"/>
  <c r="F37" i="1" l="1"/>
  <c r="F40" i="1"/>
  <c r="F43" i="1"/>
  <c r="F42" i="1"/>
  <c r="F38" i="1"/>
  <c r="D64" i="1" l="1"/>
</calcChain>
</file>

<file path=xl/sharedStrings.xml><?xml version="1.0" encoding="utf-8"?>
<sst xmlns="http://schemas.openxmlformats.org/spreadsheetml/2006/main" count="109" uniqueCount="75">
  <si>
    <t>Bay Area Hospital</t>
  </si>
  <si>
    <t>Blue Mountain Hospital District</t>
  </si>
  <si>
    <t>Columbia Memorial Hospital</t>
  </si>
  <si>
    <t>Coquille Valley Hospital</t>
  </si>
  <si>
    <t>Curry General Hospital</t>
  </si>
  <si>
    <t>Good Shepherd Medical Center</t>
  </si>
  <si>
    <t>Grande Ronde Hospital</t>
  </si>
  <si>
    <t>Harney District Hospital</t>
  </si>
  <si>
    <t>Lake District Hospital</t>
  </si>
  <si>
    <t>Legacy Mount Hood Medical Center</t>
  </si>
  <si>
    <t>McKenzie-Willamette Medical Center</t>
  </si>
  <si>
    <t>Lower Umpqua Hospital District</t>
  </si>
  <si>
    <t>Providence Hood River Memorial Hospital</t>
  </si>
  <si>
    <t>Providence Medford Medical Center</t>
  </si>
  <si>
    <t>Providence Portland Medical Center</t>
  </si>
  <si>
    <t>Providence Seaside Hospital</t>
  </si>
  <si>
    <t>Samaritan Albany General Hospital</t>
  </si>
  <si>
    <t>Samaritan Lebanon Community Hospital</t>
  </si>
  <si>
    <t>Samaritan North Lincoln Hospital</t>
  </si>
  <si>
    <t>Sky Lakes Medical Center</t>
  </si>
  <si>
    <t>St. Anthony Hospital</t>
  </si>
  <si>
    <t>Wallowa Memorial Hospital</t>
  </si>
  <si>
    <t>Willamette Valley Medical Center</t>
  </si>
  <si>
    <t>Samaritan Pacific Communities Hospital</t>
  </si>
  <si>
    <t>Count of exempt hospitals</t>
  </si>
  <si>
    <t>Change</t>
  </si>
  <si>
    <t>abs(change)</t>
  </si>
  <si>
    <t>Mercy Medical Center</t>
  </si>
  <si>
    <t>Legacy Meridian Park Medical Center</t>
  </si>
  <si>
    <t>Legacy Good Samaritan Medical Center</t>
  </si>
  <si>
    <t>Providence Willamette Falls Medical Center</t>
  </si>
  <si>
    <t>Asante Three Rivers Medical Center</t>
  </si>
  <si>
    <t>Asante Ashland Community Hospital</t>
  </si>
  <si>
    <t>Asante Rogue Regional Medical Center</t>
  </si>
  <si>
    <t>Southern Coos Hospital &amp; Health Center</t>
  </si>
  <si>
    <t>Notes:</t>
  </si>
  <si>
    <t>Legacy Silverton Medical Center (formerly Silverton Hospital)</t>
  </si>
  <si>
    <t>Legacy Emanuel Medical Center</t>
  </si>
  <si>
    <t xml:space="preserve">  Hospital</t>
  </si>
  <si>
    <t>Providence Milwaukie Hospital</t>
  </si>
  <si>
    <t>Providence St. Vincent Medical Center</t>
  </si>
  <si>
    <t xml:space="preserve">Santiam Hospital </t>
  </si>
  <si>
    <t>Oregon Health and Science University Hospital</t>
  </si>
  <si>
    <t>Tillamook Regional Medical Center</t>
  </si>
  <si>
    <t>Providence Newberg Medical Center</t>
  </si>
  <si>
    <t>Kaiser Sunnyside Medical Center</t>
  </si>
  <si>
    <t>Kaiser Westside Medical Center</t>
  </si>
  <si>
    <t>Cottage Grove Community Medical Center</t>
  </si>
  <si>
    <t>Peace Harbor Medical Center</t>
  </si>
  <si>
    <t>Sacred Heart Medical Center at RiverBend</t>
  </si>
  <si>
    <t>Salem Hospital</t>
  </si>
  <si>
    <t>West Valley Hospital</t>
  </si>
  <si>
    <t>Hillsboro Medical Center (formerly Tuality Community Hospital)</t>
  </si>
  <si>
    <t>Adventist Medical Center, Portland</t>
  </si>
  <si>
    <t>Good Samaritan Regional Medical Center, Corvallis</t>
  </si>
  <si>
    <t>Pioneer Memorial Hospital, Heppner</t>
  </si>
  <si>
    <t xml:space="preserve">St. Alphonsus Medical Center, Baker City (formerly St. Elizabeth Health Services) </t>
  </si>
  <si>
    <t>St. Alphonsus Medical Center, Ontario (formerly Holy Rosary Medical Center)</t>
  </si>
  <si>
    <t>St. Charles Medical Center, Madras (formerly Mountain View Hospital)</t>
  </si>
  <si>
    <t>St. Charles, Prineville (formerly Pioneer Memorial Hospital, Prineville)</t>
  </si>
  <si>
    <t>Adventist Health Columbia Gorge (formerly Mid-Columbia Medical Center)</t>
  </si>
  <si>
    <t>St. Charles Medical Center, Bend (includes Redmond)</t>
  </si>
  <si>
    <t>Exempt hospitals have a CCR of 1.000.</t>
  </si>
  <si>
    <t>R</t>
  </si>
  <si>
    <t>CAH</t>
  </si>
  <si>
    <t>Average CCR (All hospitals)</t>
  </si>
  <si>
    <t>Average CCR (Non-exempt hospitals)</t>
  </si>
  <si>
    <t>R = Rural Hospital.</t>
  </si>
  <si>
    <t>CAH = Critical Access Hospital.</t>
  </si>
  <si>
    <t>April 2025 CCR</t>
  </si>
  <si>
    <t>Bulletin 290: Hospital Fee Schedule</t>
  </si>
  <si>
    <t>Effective April 1, 2025</t>
  </si>
  <si>
    <t xml:space="preserve">
Status</t>
  </si>
  <si>
    <t xml:space="preserve">Sacred Heart Medical Center, University District ceased operations, effective Dec. 1, 2023. </t>
  </si>
  <si>
    <t>Effective April 1, 2025, the cost-to-charge ratio for St. Charles, Redmond is the same as St. Charles, Bend, because the two hospitals are combined for reporting on form CMS-2552-10.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</si>
</sst>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5" x14ac:knownFonts="1">
    <font>
      <sz val="10"/>
      <name val="Courie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9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name val="Courier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4">
    <xf numFmtId="0" fontId="0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44" fontId="3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</cellStyleXfs>
  <cellXfs count="54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0" fillId="0" borderId="0" xfId="1" applyFont="1" applyAlignment="1">
      <alignment horizontal="left" vertical="center" wrapText="1"/>
    </xf>
    <xf numFmtId="164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164" fontId="6" fillId="0" borderId="0" xfId="0" applyNumberFormat="1" applyFont="1"/>
    <xf numFmtId="0" fontId="9" fillId="0" borderId="0" xfId="0" applyFont="1" applyAlignment="1">
      <alignment horizontal="left" wrapText="1"/>
    </xf>
    <xf numFmtId="0" fontId="11" fillId="0" borderId="4" xfId="0" applyFont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1" fillId="2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1" applyFont="1" applyAlignment="1">
      <alignment horizontal="left" vertical="center" wrapText="1"/>
    </xf>
    <xf numFmtId="0" fontId="9" fillId="0" borderId="6" xfId="1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0" fillId="0" borderId="9" xfId="1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12" xfId="1" applyFont="1" applyBorder="1" applyAlignment="1">
      <alignment horizontal="left" vertical="center" wrapText="1"/>
    </xf>
    <xf numFmtId="164" fontId="9" fillId="0" borderId="6" xfId="0" applyNumberFormat="1" applyFont="1" applyBorder="1" applyAlignment="1">
      <alignment horizontal="center" vertical="center"/>
    </xf>
    <xf numFmtId="0" fontId="10" fillId="0" borderId="13" xfId="1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/>
    </xf>
    <xf numFmtId="164" fontId="9" fillId="0" borderId="1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left"/>
    </xf>
  </cellXfs>
  <cellStyles count="74">
    <cellStyle name="Comma 2" xfId="70" xr:uid="{00000000-0005-0000-0000-000000000000}"/>
    <cellStyle name="Currency 2" xfId="68" xr:uid="{00000000-0005-0000-0000-000001000000}"/>
    <cellStyle name="Normal" xfId="0" builtinId="0"/>
    <cellStyle name="Normal 2" xfId="69" xr:uid="{00000000-0005-0000-0000-000003000000}"/>
    <cellStyle name="Normal 2 10" xfId="10" xr:uid="{00000000-0005-0000-0000-000004000000}"/>
    <cellStyle name="Normal 2 11" xfId="11" xr:uid="{00000000-0005-0000-0000-000005000000}"/>
    <cellStyle name="Normal 2 12" xfId="12" xr:uid="{00000000-0005-0000-0000-000006000000}"/>
    <cellStyle name="Normal 2 13" xfId="13" xr:uid="{00000000-0005-0000-0000-000007000000}"/>
    <cellStyle name="Normal 2 14" xfId="14" xr:uid="{00000000-0005-0000-0000-000008000000}"/>
    <cellStyle name="Normal 2 15" xfId="15" xr:uid="{00000000-0005-0000-0000-000009000000}"/>
    <cellStyle name="Normal 2 16" xfId="16" xr:uid="{00000000-0005-0000-0000-00000A000000}"/>
    <cellStyle name="Normal 2 17" xfId="17" xr:uid="{00000000-0005-0000-0000-00000B000000}"/>
    <cellStyle name="Normal 2 18" xfId="18" xr:uid="{00000000-0005-0000-0000-00000C000000}"/>
    <cellStyle name="Normal 2 19" xfId="19" xr:uid="{00000000-0005-0000-0000-00000D000000}"/>
    <cellStyle name="Normal 2 2" xfId="2" xr:uid="{00000000-0005-0000-0000-00000E000000}"/>
    <cellStyle name="Normal 2 20" xfId="20" xr:uid="{00000000-0005-0000-0000-00000F000000}"/>
    <cellStyle name="Normal 2 21" xfId="21" xr:uid="{00000000-0005-0000-0000-000010000000}"/>
    <cellStyle name="Normal 2 22" xfId="22" xr:uid="{00000000-0005-0000-0000-000011000000}"/>
    <cellStyle name="Normal 2 23" xfId="23" xr:uid="{00000000-0005-0000-0000-000012000000}"/>
    <cellStyle name="Normal 2 24" xfId="24" xr:uid="{00000000-0005-0000-0000-000013000000}"/>
    <cellStyle name="Normal 2 25" xfId="25" xr:uid="{00000000-0005-0000-0000-000014000000}"/>
    <cellStyle name="Normal 2 26" xfId="26" xr:uid="{00000000-0005-0000-0000-000015000000}"/>
    <cellStyle name="Normal 2 27" xfId="27" xr:uid="{00000000-0005-0000-0000-000016000000}"/>
    <cellStyle name="Normal 2 28" xfId="28" xr:uid="{00000000-0005-0000-0000-000017000000}"/>
    <cellStyle name="Normal 2 29" xfId="29" xr:uid="{00000000-0005-0000-0000-000018000000}"/>
    <cellStyle name="Normal 2 3" xfId="3" xr:uid="{00000000-0005-0000-0000-000019000000}"/>
    <cellStyle name="Normal 2 30" xfId="30" xr:uid="{00000000-0005-0000-0000-00001A000000}"/>
    <cellStyle name="Normal 2 31" xfId="31" xr:uid="{00000000-0005-0000-0000-00001B000000}"/>
    <cellStyle name="Normal 2 32" xfId="32" xr:uid="{00000000-0005-0000-0000-00001C000000}"/>
    <cellStyle name="Normal 2 33" xfId="33" xr:uid="{00000000-0005-0000-0000-00001D000000}"/>
    <cellStyle name="Normal 2 34" xfId="34" xr:uid="{00000000-0005-0000-0000-00001E000000}"/>
    <cellStyle name="Normal 2 35" xfId="35" xr:uid="{00000000-0005-0000-0000-00001F000000}"/>
    <cellStyle name="Normal 2 36" xfId="36" xr:uid="{00000000-0005-0000-0000-000020000000}"/>
    <cellStyle name="Normal 2 37" xfId="37" xr:uid="{00000000-0005-0000-0000-000021000000}"/>
    <cellStyle name="Normal 2 38" xfId="38" xr:uid="{00000000-0005-0000-0000-000022000000}"/>
    <cellStyle name="Normal 2 39" xfId="39" xr:uid="{00000000-0005-0000-0000-000023000000}"/>
    <cellStyle name="Normal 2 4" xfId="4" xr:uid="{00000000-0005-0000-0000-000024000000}"/>
    <cellStyle name="Normal 2 40" xfId="40" xr:uid="{00000000-0005-0000-0000-000025000000}"/>
    <cellStyle name="Normal 2 41" xfId="41" xr:uid="{00000000-0005-0000-0000-000026000000}"/>
    <cellStyle name="Normal 2 42" xfId="42" xr:uid="{00000000-0005-0000-0000-000027000000}"/>
    <cellStyle name="Normal 2 43" xfId="43" xr:uid="{00000000-0005-0000-0000-000028000000}"/>
    <cellStyle name="Normal 2 44" xfId="44" xr:uid="{00000000-0005-0000-0000-000029000000}"/>
    <cellStyle name="Normal 2 45" xfId="45" xr:uid="{00000000-0005-0000-0000-00002A000000}"/>
    <cellStyle name="Normal 2 46" xfId="46" xr:uid="{00000000-0005-0000-0000-00002B000000}"/>
    <cellStyle name="Normal 2 47" xfId="47" xr:uid="{00000000-0005-0000-0000-00002C000000}"/>
    <cellStyle name="Normal 2 48" xfId="48" xr:uid="{00000000-0005-0000-0000-00002D000000}"/>
    <cellStyle name="Normal 2 49" xfId="49" xr:uid="{00000000-0005-0000-0000-00002E000000}"/>
    <cellStyle name="Normal 2 5" xfId="5" xr:uid="{00000000-0005-0000-0000-00002F000000}"/>
    <cellStyle name="Normal 2 50" xfId="50" xr:uid="{00000000-0005-0000-0000-000030000000}"/>
    <cellStyle name="Normal 2 51" xfId="51" xr:uid="{00000000-0005-0000-0000-000031000000}"/>
    <cellStyle name="Normal 2 52" xfId="52" xr:uid="{00000000-0005-0000-0000-000032000000}"/>
    <cellStyle name="Normal 2 53" xfId="53" xr:uid="{00000000-0005-0000-0000-000033000000}"/>
    <cellStyle name="Normal 2 54" xfId="54" xr:uid="{00000000-0005-0000-0000-000034000000}"/>
    <cellStyle name="Normal 2 55" xfId="55" xr:uid="{00000000-0005-0000-0000-000035000000}"/>
    <cellStyle name="Normal 2 56" xfId="56" xr:uid="{00000000-0005-0000-0000-000036000000}"/>
    <cellStyle name="Normal 2 57" xfId="57" xr:uid="{00000000-0005-0000-0000-000037000000}"/>
    <cellStyle name="Normal 2 58" xfId="58" xr:uid="{00000000-0005-0000-0000-000038000000}"/>
    <cellStyle name="Normal 2 59" xfId="59" xr:uid="{00000000-0005-0000-0000-000039000000}"/>
    <cellStyle name="Normal 2 6" xfId="6" xr:uid="{00000000-0005-0000-0000-00003A000000}"/>
    <cellStyle name="Normal 2 60" xfId="60" xr:uid="{00000000-0005-0000-0000-00003B000000}"/>
    <cellStyle name="Normal 2 61" xfId="61" xr:uid="{00000000-0005-0000-0000-00003C000000}"/>
    <cellStyle name="Normal 2 62" xfId="62" xr:uid="{00000000-0005-0000-0000-00003D000000}"/>
    <cellStyle name="Normal 2 63" xfId="63" xr:uid="{00000000-0005-0000-0000-00003E000000}"/>
    <cellStyle name="Normal 2 64" xfId="64" xr:uid="{00000000-0005-0000-0000-00003F000000}"/>
    <cellStyle name="Normal 2 65" xfId="65" xr:uid="{00000000-0005-0000-0000-000040000000}"/>
    <cellStyle name="Normal 2 66" xfId="66" xr:uid="{00000000-0005-0000-0000-000041000000}"/>
    <cellStyle name="Normal 2 7" xfId="7" xr:uid="{00000000-0005-0000-0000-000042000000}"/>
    <cellStyle name="Normal 2 8" xfId="8" xr:uid="{00000000-0005-0000-0000-000043000000}"/>
    <cellStyle name="Normal 2 9" xfId="9" xr:uid="{00000000-0005-0000-0000-000044000000}"/>
    <cellStyle name="Normal 3" xfId="67" xr:uid="{00000000-0005-0000-0000-000045000000}"/>
    <cellStyle name="Normal 4" xfId="71" xr:uid="{00000000-0005-0000-0000-000046000000}"/>
    <cellStyle name="Normal 5" xfId="73" xr:uid="{00000000-0005-0000-0000-000047000000}"/>
    <cellStyle name="Normal 6" xfId="72" xr:uid="{00000000-0005-0000-0000-000048000000}"/>
    <cellStyle name="Normal_Attachment A" xfId="1" xr:uid="{00000000-0005-0000-0000-000049000000}"/>
  </cellStyles>
  <dxfs count="4">
    <dxf>
      <font>
        <b/>
        <i val="0"/>
      </font>
    </dxf>
    <dxf>
      <font>
        <b val="0"/>
        <i/>
      </font>
      <border>
        <left/>
        <right/>
        <top/>
        <bottom/>
        <vertical/>
        <horizontal/>
      </border>
    </dxf>
    <dxf>
      <font>
        <color theme="0"/>
      </font>
    </dxf>
    <dxf>
      <font>
        <color rgb="FFFF0000"/>
      </font>
    </dxf>
  </dxfs>
  <tableStyles count="0" defaultTableStyle="TableStyleMedium9" defaultPivotStyle="PivotStyleLight16"/>
  <colors>
    <mruColors>
      <color rgb="FFFFFF00"/>
      <color rgb="FFFFFF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RA\WORKER_PROTECTION\MEDICAL\Medical_Team\Medical%20Fee%20Schedule\Hospital%20Fee%20Schedule\B290\March%202023\CCR%20-%20March%202023.xlsx" TargetMode="External"/><Relationship Id="rId1" Type="http://schemas.openxmlformats.org/officeDocument/2006/relationships/externalLinkPath" Target="file:///T:\RA\WORKER_PROTECTION\MEDICAL\Medical_Team\Medical%20Fee%20Schedule\Hospital%20Fee%20Schedule\B290\March%202023\CCR%20-%20March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 CCR_Data"/>
      <sheetName val="Numbers to reconsider"/>
      <sheetName val="2022 CCR_Data"/>
      <sheetName val="2023 FFI_Data"/>
      <sheetName val="2022 FFI_Data"/>
      <sheetName val="Average Unadj CCR 2023"/>
      <sheetName val="CCR_Calculations"/>
      <sheetName val="Constants"/>
      <sheetName val="PeaceHealth Hospitals"/>
      <sheetName val="Kaiser Hospita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B2">
            <v>10.49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9"/>
  <sheetViews>
    <sheetView tabSelected="1" showRuler="0" zoomScaleNormal="100" zoomScalePageLayoutView="85" workbookViewId="0">
      <selection activeCell="J20" sqref="J20"/>
    </sheetView>
  </sheetViews>
  <sheetFormatPr defaultRowHeight="12.75" x14ac:dyDescent="0.2"/>
  <cols>
    <col min="1" max="1" width="59.75" style="2" customWidth="1"/>
    <col min="2" max="2" width="9.75" style="3" customWidth="1"/>
    <col min="3" max="3" width="9" style="4" customWidth="1"/>
    <col min="4" max="4" width="7.625" style="1" hidden="1" customWidth="1"/>
    <col min="5" max="5" width="9" style="1" hidden="1" customWidth="1"/>
    <col min="6" max="6" width="1.5" style="1" hidden="1" customWidth="1"/>
    <col min="7" max="7" width="1" style="1" customWidth="1"/>
    <col min="8" max="16384" width="9" style="1"/>
  </cols>
  <sheetData>
    <row r="1" spans="1:10" ht="21" customHeight="1" x14ac:dyDescent="0.25">
      <c r="A1" s="52" t="s">
        <v>70</v>
      </c>
      <c r="B1" s="52"/>
      <c r="C1" s="52"/>
      <c r="D1"/>
    </row>
    <row r="2" spans="1:10" ht="21" customHeight="1" x14ac:dyDescent="0.25">
      <c r="A2" s="52" t="s">
        <v>71</v>
      </c>
      <c r="B2" s="52"/>
      <c r="C2" s="52"/>
      <c r="D2"/>
    </row>
    <row r="3" spans="1:10" ht="15" customHeight="1" thickBot="1" x14ac:dyDescent="0.25"/>
    <row r="4" spans="1:10" ht="48" thickBot="1" x14ac:dyDescent="0.25">
      <c r="A4" s="35" t="s">
        <v>38</v>
      </c>
      <c r="B4" s="36" t="s">
        <v>72</v>
      </c>
      <c r="C4" s="36" t="s">
        <v>69</v>
      </c>
      <c r="D4" s="16" t="s">
        <v>25</v>
      </c>
      <c r="F4" s="5" t="s">
        <v>26</v>
      </c>
    </row>
    <row r="5" spans="1:10" ht="5.25" customHeight="1" thickBot="1" x14ac:dyDescent="0.25">
      <c r="A5" s="42"/>
      <c r="B5" s="43"/>
      <c r="C5" s="43"/>
      <c r="D5" s="16"/>
      <c r="F5" s="5"/>
    </row>
    <row r="6" spans="1:10" s="6" customFormat="1" ht="18.95" customHeight="1" x14ac:dyDescent="0.15">
      <c r="A6" s="21" t="s">
        <v>60</v>
      </c>
      <c r="B6" s="22" t="s">
        <v>63</v>
      </c>
      <c r="C6" s="23">
        <v>0.57199999999999995</v>
      </c>
      <c r="D6" s="17" t="e">
        <f>IF(#REF!&lt;&gt;C6,C6-#REF!,"")</f>
        <v>#REF!</v>
      </c>
      <c r="F6" s="7" t="str">
        <f>IFERROR(ABS(D6),"")</f>
        <v/>
      </c>
    </row>
    <row r="7" spans="1:10" s="6" customFormat="1" ht="18.95" customHeight="1" x14ac:dyDescent="0.15">
      <c r="A7" s="18" t="s">
        <v>53</v>
      </c>
      <c r="B7" s="19"/>
      <c r="C7" s="26">
        <v>0.30399999999999999</v>
      </c>
      <c r="D7" s="20" t="e">
        <f>IF(#REF!&lt;&gt;C7,C7-#REF!,"")</f>
        <v>#REF!</v>
      </c>
      <c r="F7" s="7" t="str">
        <f t="shared" ref="F7:F15" si="0">IFERROR(ABS(D8),"")</f>
        <v/>
      </c>
    </row>
    <row r="8" spans="1:10" s="6" customFormat="1" ht="18.95" customHeight="1" x14ac:dyDescent="0.15">
      <c r="A8" s="21" t="s">
        <v>32</v>
      </c>
      <c r="B8" s="22" t="s">
        <v>63</v>
      </c>
      <c r="C8" s="24">
        <v>1</v>
      </c>
      <c r="D8" s="25" t="e">
        <f>IF(#REF!&lt;&gt;C8,C8-#REF!,"")</f>
        <v>#REF!</v>
      </c>
      <c r="F8" s="7" t="str">
        <f t="shared" si="0"/>
        <v/>
      </c>
    </row>
    <row r="9" spans="1:10" s="6" customFormat="1" ht="18.95" customHeight="1" x14ac:dyDescent="0.15">
      <c r="A9" s="18" t="s">
        <v>33</v>
      </c>
      <c r="B9" s="19"/>
      <c r="C9" s="26">
        <v>0.316</v>
      </c>
      <c r="D9" s="20" t="e">
        <f>IF(#REF!&lt;&gt;C9,C9-#REF!,"")</f>
        <v>#REF!</v>
      </c>
      <c r="F9" s="7" t="str">
        <f t="shared" si="0"/>
        <v/>
      </c>
    </row>
    <row r="10" spans="1:10" s="6" customFormat="1" ht="18.95" customHeight="1" x14ac:dyDescent="0.15">
      <c r="A10" s="21" t="s">
        <v>31</v>
      </c>
      <c r="B10" s="22" t="s">
        <v>63</v>
      </c>
      <c r="C10" s="24">
        <v>1</v>
      </c>
      <c r="D10" s="25" t="e">
        <f>IF(#REF!&lt;&gt;C10,C10-#REF!,"")</f>
        <v>#REF!</v>
      </c>
      <c r="F10" s="7" t="str">
        <f t="shared" si="0"/>
        <v/>
      </c>
    </row>
    <row r="11" spans="1:10" s="6" customFormat="1" ht="20.25" customHeight="1" x14ac:dyDescent="0.15">
      <c r="A11" s="18" t="s">
        <v>0</v>
      </c>
      <c r="B11" s="19" t="s">
        <v>63</v>
      </c>
      <c r="C11" s="26">
        <v>1</v>
      </c>
      <c r="D11" s="20" t="e">
        <f>IF(#REF!&lt;&gt;C11,C11-#REF!,"")</f>
        <v>#REF!</v>
      </c>
      <c r="F11" s="7" t="str">
        <f t="shared" si="0"/>
        <v/>
      </c>
    </row>
    <row r="12" spans="1:10" s="6" customFormat="1" ht="22.5" customHeight="1" x14ac:dyDescent="0.15">
      <c r="A12" s="21" t="s">
        <v>1</v>
      </c>
      <c r="B12" s="22" t="s">
        <v>64</v>
      </c>
      <c r="C12" s="24">
        <v>1</v>
      </c>
      <c r="D12" s="25" t="e">
        <f>IF(#REF!&lt;&gt;C12,C12-#REF!,"")</f>
        <v>#REF!</v>
      </c>
      <c r="F12" s="7" t="str">
        <f t="shared" si="0"/>
        <v/>
      </c>
    </row>
    <row r="13" spans="1:10" s="6" customFormat="1" ht="18.95" customHeight="1" x14ac:dyDescent="0.15">
      <c r="A13" s="18" t="s">
        <v>2</v>
      </c>
      <c r="B13" s="19" t="s">
        <v>64</v>
      </c>
      <c r="C13" s="26">
        <v>1</v>
      </c>
      <c r="D13" s="20" t="e">
        <f>IF(#REF!&lt;&gt;C13,C13-#REF!,"")</f>
        <v>#REF!</v>
      </c>
      <c r="F13" s="7" t="str">
        <f t="shared" si="0"/>
        <v/>
      </c>
    </row>
    <row r="14" spans="1:10" s="6" customFormat="1" ht="18.95" customHeight="1" x14ac:dyDescent="0.15">
      <c r="A14" s="21" t="s">
        <v>3</v>
      </c>
      <c r="B14" s="22" t="s">
        <v>64</v>
      </c>
      <c r="C14" s="24">
        <v>1</v>
      </c>
      <c r="D14" s="25" t="e">
        <f>IF(#REF!&lt;&gt;C14,C14-#REF!,"")</f>
        <v>#REF!</v>
      </c>
      <c r="F14" s="7" t="str">
        <f t="shared" si="0"/>
        <v/>
      </c>
    </row>
    <row r="15" spans="1:10" s="6" customFormat="1" ht="18.95" customHeight="1" x14ac:dyDescent="0.15">
      <c r="A15" s="18" t="s">
        <v>47</v>
      </c>
      <c r="B15" s="19" t="s">
        <v>64</v>
      </c>
      <c r="C15" s="26">
        <v>1</v>
      </c>
      <c r="D15" s="20" t="e">
        <f>IF(#REF!&lt;&gt;C15,C15-#REF!,"")</f>
        <v>#REF!</v>
      </c>
      <c r="F15" s="7" t="str">
        <f t="shared" si="0"/>
        <v/>
      </c>
    </row>
    <row r="16" spans="1:10" s="6" customFormat="1" ht="18.95" customHeight="1" x14ac:dyDescent="0.15">
      <c r="A16" s="21" t="s">
        <v>4</v>
      </c>
      <c r="B16" s="22" t="s">
        <v>64</v>
      </c>
      <c r="C16" s="24">
        <v>1</v>
      </c>
      <c r="D16" s="25" t="e">
        <f>IF(#REF!&lt;&gt;C16,C16-#REF!,"")</f>
        <v>#REF!</v>
      </c>
      <c r="F16" s="7" t="str">
        <f t="shared" ref="F16:F65" si="1">IFERROR(ABS(D17),"")</f>
        <v/>
      </c>
      <c r="J16" s="32"/>
    </row>
    <row r="17" spans="1:6" s="6" customFormat="1" ht="18.95" customHeight="1" x14ac:dyDescent="0.15">
      <c r="A17" s="18" t="s">
        <v>54</v>
      </c>
      <c r="B17" s="19"/>
      <c r="C17" s="26">
        <v>0.59699999999999998</v>
      </c>
      <c r="D17" s="20" t="e">
        <f>IF(#REF!&lt;&gt;C17,C17-#REF!,"")</f>
        <v>#REF!</v>
      </c>
      <c r="F17" s="7" t="str">
        <f t="shared" si="1"/>
        <v/>
      </c>
    </row>
    <row r="18" spans="1:6" s="6" customFormat="1" ht="18.95" customHeight="1" x14ac:dyDescent="0.15">
      <c r="A18" s="21" t="s">
        <v>5</v>
      </c>
      <c r="B18" s="22" t="s">
        <v>64</v>
      </c>
      <c r="C18" s="24">
        <v>1</v>
      </c>
      <c r="D18" s="25" t="e">
        <f>IF(#REF!&lt;&gt;C18,C18-#REF!,"")</f>
        <v>#REF!</v>
      </c>
      <c r="F18" s="7" t="str">
        <f t="shared" si="1"/>
        <v/>
      </c>
    </row>
    <row r="19" spans="1:6" s="6" customFormat="1" ht="18.95" customHeight="1" x14ac:dyDescent="0.15">
      <c r="A19" s="18" t="s">
        <v>6</v>
      </c>
      <c r="B19" s="19" t="s">
        <v>64</v>
      </c>
      <c r="C19" s="26">
        <v>1</v>
      </c>
      <c r="D19" s="20" t="e">
        <f>IF(#REF!&lt;&gt;C19,C19-#REF!,"")</f>
        <v>#REF!</v>
      </c>
      <c r="F19" s="7" t="str">
        <f t="shared" si="1"/>
        <v/>
      </c>
    </row>
    <row r="20" spans="1:6" s="6" customFormat="1" ht="18.95" customHeight="1" x14ac:dyDescent="0.15">
      <c r="A20" s="21" t="s">
        <v>7</v>
      </c>
      <c r="B20" s="22" t="s">
        <v>64</v>
      </c>
      <c r="C20" s="24">
        <v>1</v>
      </c>
      <c r="D20" s="25" t="e">
        <f>IF(#REF!&lt;&gt;C20,C20-#REF!,"")</f>
        <v>#REF!</v>
      </c>
      <c r="F20" s="7" t="str">
        <f>IFERROR(ABS(D21),"")</f>
        <v/>
      </c>
    </row>
    <row r="21" spans="1:6" s="6" customFormat="1" ht="18.95" customHeight="1" x14ac:dyDescent="0.15">
      <c r="A21" s="18" t="s">
        <v>52</v>
      </c>
      <c r="B21" s="19"/>
      <c r="C21" s="26">
        <v>0.39500000000000002</v>
      </c>
      <c r="D21" s="20" t="e">
        <f>IF(#REF!&lt;&gt;C21,C21-#REF!,"")</f>
        <v>#REF!</v>
      </c>
      <c r="F21" s="7" t="str">
        <f t="shared" si="1"/>
        <v/>
      </c>
    </row>
    <row r="22" spans="1:6" s="6" customFormat="1" ht="18.95" customHeight="1" x14ac:dyDescent="0.15">
      <c r="A22" s="21" t="s">
        <v>45</v>
      </c>
      <c r="B22" s="22"/>
      <c r="C22" s="24">
        <v>0.45300000000000001</v>
      </c>
      <c r="D22" s="25" t="e">
        <f>IF(#REF!&lt;&gt;C22,C22-#REF!,"")</f>
        <v>#REF!</v>
      </c>
      <c r="F22" s="7" t="str">
        <f t="shared" si="1"/>
        <v/>
      </c>
    </row>
    <row r="23" spans="1:6" s="6" customFormat="1" ht="18.95" customHeight="1" x14ac:dyDescent="0.15">
      <c r="A23" s="18" t="s">
        <v>46</v>
      </c>
      <c r="B23" s="19"/>
      <c r="C23" s="26">
        <v>0.38200000000000001</v>
      </c>
      <c r="D23" s="20" t="e">
        <f>IF(#REF!&lt;&gt;C23,C23-#REF!,"")</f>
        <v>#REF!</v>
      </c>
      <c r="F23" s="7" t="str">
        <f t="shared" si="1"/>
        <v/>
      </c>
    </row>
    <row r="24" spans="1:6" s="6" customFormat="1" ht="18.95" customHeight="1" x14ac:dyDescent="0.15">
      <c r="A24" s="21" t="s">
        <v>8</v>
      </c>
      <c r="B24" s="22" t="s">
        <v>64</v>
      </c>
      <c r="C24" s="24">
        <v>1</v>
      </c>
      <c r="D24" s="25" t="e">
        <f>IF(#REF!&lt;&gt;C24,C24-#REF!,"")</f>
        <v>#REF!</v>
      </c>
      <c r="F24" s="7" t="str">
        <f>IFERROR(ABS(D25),"")</f>
        <v/>
      </c>
    </row>
    <row r="25" spans="1:6" s="6" customFormat="1" ht="18.95" customHeight="1" x14ac:dyDescent="0.15">
      <c r="A25" s="18" t="s">
        <v>37</v>
      </c>
      <c r="B25" s="19"/>
      <c r="C25" s="26">
        <v>0.495</v>
      </c>
      <c r="D25" s="20" t="e">
        <f>IF(#REF!&lt;&gt;C25,C25-#REF!,"")</f>
        <v>#REF!</v>
      </c>
      <c r="F25" s="7" t="str">
        <f t="shared" ref="F25:F32" si="2">IFERROR(ABS(D26),"")</f>
        <v/>
      </c>
    </row>
    <row r="26" spans="1:6" s="6" customFormat="1" ht="18.95" customHeight="1" x14ac:dyDescent="0.15">
      <c r="A26" s="21" t="s">
        <v>29</v>
      </c>
      <c r="B26" s="22"/>
      <c r="C26" s="24">
        <v>0.46899999999999997</v>
      </c>
      <c r="D26" s="25" t="e">
        <f>IF(#REF!&lt;&gt;C26,C26-#REF!,"")</f>
        <v>#REF!</v>
      </c>
      <c r="F26" s="7" t="str">
        <f t="shared" si="2"/>
        <v/>
      </c>
    </row>
    <row r="27" spans="1:6" s="6" customFormat="1" ht="18.95" customHeight="1" x14ac:dyDescent="0.15">
      <c r="A27" s="18" t="s">
        <v>28</v>
      </c>
      <c r="B27" s="19"/>
      <c r="C27" s="26">
        <v>0.438</v>
      </c>
      <c r="D27" s="20" t="e">
        <f>IF(#REF!&lt;&gt;C27,C27-#REF!,"")</f>
        <v>#REF!</v>
      </c>
      <c r="F27" s="7" t="str">
        <f t="shared" si="2"/>
        <v/>
      </c>
    </row>
    <row r="28" spans="1:6" s="6" customFormat="1" ht="18.95" customHeight="1" x14ac:dyDescent="0.15">
      <c r="A28" s="21" t="s">
        <v>9</v>
      </c>
      <c r="B28" s="22"/>
      <c r="C28" s="24">
        <v>0.372</v>
      </c>
      <c r="D28" s="25" t="e">
        <f>IF(#REF!&lt;&gt;C28,C28-#REF!,"")</f>
        <v>#REF!</v>
      </c>
      <c r="F28" s="7" t="str">
        <f>IFERROR(ABS(D29),"")</f>
        <v/>
      </c>
    </row>
    <row r="29" spans="1:6" s="6" customFormat="1" ht="18.95" customHeight="1" x14ac:dyDescent="0.15">
      <c r="A29" s="18" t="s">
        <v>36</v>
      </c>
      <c r="B29" s="19" t="s">
        <v>63</v>
      </c>
      <c r="C29" s="26">
        <v>1</v>
      </c>
      <c r="D29" s="20" t="e">
        <f>IF(#REF!&lt;&gt;C29,C29-#REF!,"")</f>
        <v>#REF!</v>
      </c>
      <c r="F29" s="7" t="str">
        <f t="shared" si="2"/>
        <v/>
      </c>
    </row>
    <row r="30" spans="1:6" s="6" customFormat="1" ht="18.95" customHeight="1" x14ac:dyDescent="0.15">
      <c r="A30" s="21" t="s">
        <v>11</v>
      </c>
      <c r="B30" s="22" t="s">
        <v>64</v>
      </c>
      <c r="C30" s="24">
        <v>1</v>
      </c>
      <c r="D30" s="25" t="e">
        <f>IF(#REF!&lt;&gt;C30,C30-#REF!,"")</f>
        <v>#REF!</v>
      </c>
      <c r="F30" s="7" t="str">
        <f t="shared" si="2"/>
        <v/>
      </c>
    </row>
    <row r="31" spans="1:6" s="6" customFormat="1" ht="18.95" customHeight="1" x14ac:dyDescent="0.15">
      <c r="A31" s="18" t="s">
        <v>10</v>
      </c>
      <c r="B31" s="19"/>
      <c r="C31" s="26">
        <v>0.24199999999999999</v>
      </c>
      <c r="D31" s="20" t="e">
        <f>IF(#REF!&lt;&gt;C31,C31-#REF!,"")</f>
        <v>#REF!</v>
      </c>
      <c r="F31" s="7" t="str">
        <f t="shared" si="2"/>
        <v/>
      </c>
    </row>
    <row r="32" spans="1:6" s="6" customFormat="1" ht="18.95" customHeight="1" x14ac:dyDescent="0.15">
      <c r="A32" s="21" t="s">
        <v>27</v>
      </c>
      <c r="B32" s="22" t="s">
        <v>63</v>
      </c>
      <c r="C32" s="23">
        <v>0.372</v>
      </c>
      <c r="D32" s="25" t="e">
        <f>IF(#REF!&lt;&gt;C32,C32-#REF!,"")</f>
        <v>#REF!</v>
      </c>
      <c r="E32" s="9"/>
      <c r="F32" s="7" t="str">
        <f t="shared" si="2"/>
        <v/>
      </c>
    </row>
    <row r="33" spans="1:6" s="6" customFormat="1" ht="18.95" customHeight="1" x14ac:dyDescent="0.15">
      <c r="A33" s="18" t="s">
        <v>42</v>
      </c>
      <c r="B33" s="19"/>
      <c r="C33" s="26">
        <v>0.45800000000000002</v>
      </c>
      <c r="D33" s="20" t="e">
        <f>IF(#REF!&lt;&gt;C33,C33-#REF!,"")</f>
        <v>#REF!</v>
      </c>
      <c r="F33" s="7" t="str">
        <f>IFERROR(ABS(D34),"")</f>
        <v/>
      </c>
    </row>
    <row r="34" spans="1:6" s="6" customFormat="1" ht="18.95" customHeight="1" x14ac:dyDescent="0.15">
      <c r="A34" s="21" t="s">
        <v>48</v>
      </c>
      <c r="B34" s="22" t="s">
        <v>64</v>
      </c>
      <c r="C34" s="24">
        <v>1</v>
      </c>
      <c r="D34" s="27" t="e">
        <f>IF(#REF!&lt;&gt;C34,C34-#REF!,"")</f>
        <v>#REF!</v>
      </c>
      <c r="F34" s="7" t="str">
        <f t="shared" ref="F34:F36" si="3">IFERROR(ABS(D35),"")</f>
        <v/>
      </c>
    </row>
    <row r="35" spans="1:6" s="6" customFormat="1" ht="18.95" customHeight="1" x14ac:dyDescent="0.15">
      <c r="A35" s="18" t="s">
        <v>55</v>
      </c>
      <c r="B35" s="19" t="s">
        <v>64</v>
      </c>
      <c r="C35" s="26">
        <v>1</v>
      </c>
      <c r="D35" s="20" t="e">
        <f>IF(#REF!&lt;&gt;C35,C35-#REF!,"")</f>
        <v>#REF!</v>
      </c>
      <c r="F35" s="7" t="str">
        <f t="shared" si="3"/>
        <v/>
      </c>
    </row>
    <row r="36" spans="1:6" s="6" customFormat="1" ht="18.95" customHeight="1" x14ac:dyDescent="0.15">
      <c r="A36" s="21" t="s">
        <v>12</v>
      </c>
      <c r="B36" s="22" t="s">
        <v>64</v>
      </c>
      <c r="C36" s="24">
        <v>1</v>
      </c>
      <c r="D36" s="25" t="e">
        <f>IF(#REF!&lt;&gt;C36,C36-#REF!,"")</f>
        <v>#REF!</v>
      </c>
      <c r="F36" s="7" t="str">
        <f t="shared" si="3"/>
        <v/>
      </c>
    </row>
    <row r="37" spans="1:6" s="6" customFormat="1" ht="18.95" customHeight="1" x14ac:dyDescent="0.15">
      <c r="A37" s="18" t="s">
        <v>13</v>
      </c>
      <c r="B37" s="19"/>
      <c r="C37" s="26">
        <v>0.29799999999999999</v>
      </c>
      <c r="D37" s="20" t="e">
        <f>IF(#REF!&lt;&gt;C37,C37-#REF!,"")</f>
        <v>#REF!</v>
      </c>
      <c r="F37" s="7" t="str">
        <f t="shared" si="1"/>
        <v/>
      </c>
    </row>
    <row r="38" spans="1:6" s="6" customFormat="1" ht="18.95" customHeight="1" x14ac:dyDescent="0.15">
      <c r="A38" s="21" t="s">
        <v>39</v>
      </c>
      <c r="B38" s="22"/>
      <c r="C38" s="24">
        <v>0.373</v>
      </c>
      <c r="D38" s="27" t="e">
        <f>IF(#REF!&lt;&gt;C38,C38-#REF!,"")</f>
        <v>#REF!</v>
      </c>
      <c r="F38" s="7" t="str">
        <f t="shared" si="1"/>
        <v/>
      </c>
    </row>
    <row r="39" spans="1:6" s="6" customFormat="1" ht="18.95" customHeight="1" x14ac:dyDescent="0.15">
      <c r="A39" s="18" t="s">
        <v>44</v>
      </c>
      <c r="B39" s="19" t="s">
        <v>63</v>
      </c>
      <c r="C39" s="26">
        <v>0.36499999999999999</v>
      </c>
      <c r="D39" s="20" t="e">
        <f>IF(#REF!&lt;&gt;C39,C39-#REF!,"")</f>
        <v>#REF!</v>
      </c>
      <c r="F39" s="7" t="str">
        <f t="shared" si="1"/>
        <v/>
      </c>
    </row>
    <row r="40" spans="1:6" s="6" customFormat="1" ht="18.95" customHeight="1" x14ac:dyDescent="0.15">
      <c r="A40" s="21" t="s">
        <v>14</v>
      </c>
      <c r="B40" s="22"/>
      <c r="C40" s="24">
        <v>0.45</v>
      </c>
      <c r="D40" s="25" t="e">
        <f>IF(#REF!&lt;&gt;C40,C40-#REF!,"")</f>
        <v>#REF!</v>
      </c>
      <c r="F40" s="7" t="str">
        <f t="shared" si="1"/>
        <v/>
      </c>
    </row>
    <row r="41" spans="1:6" s="6" customFormat="1" ht="18.95" customHeight="1" x14ac:dyDescent="0.15">
      <c r="A41" s="18" t="s">
        <v>15</v>
      </c>
      <c r="B41" s="19" t="s">
        <v>64</v>
      </c>
      <c r="C41" s="26">
        <v>1</v>
      </c>
      <c r="D41" s="20" t="e">
        <f>IF(#REF!&lt;&gt;C41,C41-#REF!,"")</f>
        <v>#REF!</v>
      </c>
      <c r="F41" s="7" t="str">
        <f t="shared" si="1"/>
        <v/>
      </c>
    </row>
    <row r="42" spans="1:6" s="6" customFormat="1" ht="18.95" customHeight="1" x14ac:dyDescent="0.15">
      <c r="A42" s="21" t="s">
        <v>40</v>
      </c>
      <c r="B42" s="22"/>
      <c r="C42" s="24">
        <v>0.4</v>
      </c>
      <c r="D42" s="25" t="e">
        <f>IF(#REF!&lt;&gt;C42,C42-#REF!,"")</f>
        <v>#REF!</v>
      </c>
      <c r="F42" s="7" t="str">
        <f t="shared" si="1"/>
        <v/>
      </c>
    </row>
    <row r="43" spans="1:6" s="6" customFormat="1" ht="18.95" customHeight="1" x14ac:dyDescent="0.15">
      <c r="A43" s="18" t="s">
        <v>30</v>
      </c>
      <c r="B43" s="19"/>
      <c r="C43" s="26">
        <v>0.38900000000000001</v>
      </c>
      <c r="D43" s="20" t="e">
        <f>IF(#REF!&lt;&gt;C43,C43-#REF!,"")</f>
        <v>#REF!</v>
      </c>
      <c r="F43" s="7" t="str">
        <f t="shared" si="1"/>
        <v/>
      </c>
    </row>
    <row r="44" spans="1:6" s="6" customFormat="1" ht="18.95" customHeight="1" x14ac:dyDescent="0.15">
      <c r="A44" s="21" t="s">
        <v>49</v>
      </c>
      <c r="B44" s="22"/>
      <c r="C44" s="24">
        <v>0.26700000000000002</v>
      </c>
      <c r="D44" s="25" t="e">
        <f>IF(#REF!&lt;&gt;C44,C44-#REF!,"")</f>
        <v>#REF!</v>
      </c>
      <c r="F44" s="7" t="str">
        <f t="shared" si="1"/>
        <v/>
      </c>
    </row>
    <row r="45" spans="1:6" s="6" customFormat="1" ht="18.95" customHeight="1" x14ac:dyDescent="0.15">
      <c r="A45" s="18" t="s">
        <v>50</v>
      </c>
      <c r="B45" s="19"/>
      <c r="C45" s="26">
        <v>0.498</v>
      </c>
      <c r="D45" s="20" t="e">
        <f>IF(#REF!&lt;&gt;C45,C45-#REF!,"")</f>
        <v>#REF!</v>
      </c>
      <c r="F45" s="7" t="str">
        <f t="shared" si="1"/>
        <v/>
      </c>
    </row>
    <row r="46" spans="1:6" s="6" customFormat="1" ht="18.95" customHeight="1" x14ac:dyDescent="0.15">
      <c r="A46" s="21" t="s">
        <v>16</v>
      </c>
      <c r="B46" s="22"/>
      <c r="C46" s="24">
        <v>0.52500000000000002</v>
      </c>
      <c r="D46" s="25" t="e">
        <f>IF(#REF!&lt;&gt;C46,C46-#REF!,"")</f>
        <v>#REF!</v>
      </c>
      <c r="F46" s="7" t="str">
        <f t="shared" si="1"/>
        <v/>
      </c>
    </row>
    <row r="47" spans="1:6" s="6" customFormat="1" ht="18.95" customHeight="1" x14ac:dyDescent="0.15">
      <c r="A47" s="18" t="s">
        <v>17</v>
      </c>
      <c r="B47" s="19" t="s">
        <v>64</v>
      </c>
      <c r="C47" s="26">
        <v>1</v>
      </c>
      <c r="D47" s="20" t="e">
        <f>IF(#REF!&lt;&gt;C47,C47-#REF!,"")</f>
        <v>#REF!</v>
      </c>
      <c r="F47" s="7" t="str">
        <f t="shared" si="1"/>
        <v/>
      </c>
    </row>
    <row r="48" spans="1:6" s="6" customFormat="1" ht="18.95" customHeight="1" x14ac:dyDescent="0.15">
      <c r="A48" s="21" t="s">
        <v>18</v>
      </c>
      <c r="B48" s="22" t="s">
        <v>64</v>
      </c>
      <c r="C48" s="24">
        <v>1</v>
      </c>
      <c r="D48" s="25" t="e">
        <f>IF(#REF!&lt;&gt;C48,C48-#REF!,"")</f>
        <v>#REF!</v>
      </c>
      <c r="F48" s="7" t="str">
        <f t="shared" si="1"/>
        <v/>
      </c>
    </row>
    <row r="49" spans="1:7" s="6" customFormat="1" ht="18.95" customHeight="1" x14ac:dyDescent="0.15">
      <c r="A49" s="18" t="s">
        <v>23</v>
      </c>
      <c r="B49" s="19" t="s">
        <v>64</v>
      </c>
      <c r="C49" s="26">
        <v>1</v>
      </c>
      <c r="D49" s="20" t="e">
        <f>IF(#REF!&lt;&gt;C49,C49-#REF!,"")</f>
        <v>#REF!</v>
      </c>
      <c r="F49" s="7" t="str">
        <f t="shared" si="1"/>
        <v/>
      </c>
    </row>
    <row r="50" spans="1:7" s="6" customFormat="1" ht="18.95" customHeight="1" x14ac:dyDescent="0.15">
      <c r="A50" s="21" t="s">
        <v>41</v>
      </c>
      <c r="B50" s="22" t="s">
        <v>63</v>
      </c>
      <c r="C50" s="24">
        <v>1</v>
      </c>
      <c r="D50" s="25" t="e">
        <f>IF(#REF!&lt;&gt;C50,C50-#REF!,"")</f>
        <v>#REF!</v>
      </c>
      <c r="F50" s="7" t="str">
        <f t="shared" si="1"/>
        <v/>
      </c>
    </row>
    <row r="51" spans="1:7" s="6" customFormat="1" ht="18.95" customHeight="1" x14ac:dyDescent="0.15">
      <c r="A51" s="18" t="s">
        <v>19</v>
      </c>
      <c r="B51" s="19" t="s">
        <v>63</v>
      </c>
      <c r="C51" s="26">
        <v>1</v>
      </c>
      <c r="D51" s="20" t="e">
        <f>IF(#REF!&lt;&gt;C51,C51-#REF!,"")</f>
        <v>#REF!</v>
      </c>
      <c r="E51" s="9"/>
      <c r="F51" s="7" t="str">
        <f t="shared" si="1"/>
        <v/>
      </c>
    </row>
    <row r="52" spans="1:7" s="6" customFormat="1" ht="18.95" customHeight="1" x14ac:dyDescent="0.15">
      <c r="A52" s="28" t="s">
        <v>34</v>
      </c>
      <c r="B52" s="22" t="s">
        <v>64</v>
      </c>
      <c r="C52" s="24">
        <v>1</v>
      </c>
      <c r="D52" s="25" t="e">
        <f>IF(#REF!&lt;&gt;C52,C52-#REF!,"")</f>
        <v>#REF!</v>
      </c>
      <c r="F52" s="7" t="str">
        <f t="shared" si="1"/>
        <v/>
      </c>
    </row>
    <row r="53" spans="1:7" s="6" customFormat="1" ht="18.95" customHeight="1" x14ac:dyDescent="0.15">
      <c r="A53" s="18" t="s">
        <v>56</v>
      </c>
      <c r="B53" s="19" t="s">
        <v>64</v>
      </c>
      <c r="C53" s="26">
        <v>1</v>
      </c>
      <c r="D53" s="20" t="e">
        <f>IF(#REF!&lt;&gt;C53,C53-#REF!,"")</f>
        <v>#REF!</v>
      </c>
      <c r="F53" s="7" t="str">
        <f t="shared" si="1"/>
        <v/>
      </c>
    </row>
    <row r="54" spans="1:7" s="6" customFormat="1" ht="18.95" customHeight="1" x14ac:dyDescent="0.15">
      <c r="A54" s="21" t="s">
        <v>57</v>
      </c>
      <c r="B54" s="22" t="s">
        <v>63</v>
      </c>
      <c r="C54" s="24">
        <v>1</v>
      </c>
      <c r="D54" s="25" t="e">
        <f>IF(#REF!&lt;&gt;C54,C54-#REF!,"")</f>
        <v>#REF!</v>
      </c>
      <c r="F54" s="7" t="str">
        <f t="shared" si="1"/>
        <v/>
      </c>
    </row>
    <row r="55" spans="1:7" s="6" customFormat="1" ht="18.95" customHeight="1" x14ac:dyDescent="0.15">
      <c r="A55" s="18" t="s">
        <v>20</v>
      </c>
      <c r="B55" s="19" t="s">
        <v>64</v>
      </c>
      <c r="C55" s="26">
        <v>1</v>
      </c>
      <c r="D55" s="20" t="e">
        <f>IF(#REF!&lt;&gt;C55,C55-#REF!,"")</f>
        <v>#REF!</v>
      </c>
      <c r="F55" s="7" t="str">
        <f t="shared" si="1"/>
        <v/>
      </c>
    </row>
    <row r="56" spans="1:7" s="6" customFormat="1" ht="18.95" customHeight="1" x14ac:dyDescent="0.15">
      <c r="A56" s="21" t="s">
        <v>61</v>
      </c>
      <c r="B56" s="22"/>
      <c r="C56" s="24">
        <v>0.34599999999999997</v>
      </c>
      <c r="D56" s="25" t="e">
        <f>IF(#REF!&lt;&gt;C56,C56-#REF!,"")</f>
        <v>#REF!</v>
      </c>
      <c r="F56" s="7" t="str">
        <f t="shared" si="1"/>
        <v/>
      </c>
    </row>
    <row r="57" spans="1:7" s="6" customFormat="1" ht="18.95" customHeight="1" x14ac:dyDescent="0.15">
      <c r="A57" s="18" t="s">
        <v>58</v>
      </c>
      <c r="B57" s="19" t="s">
        <v>64</v>
      </c>
      <c r="C57" s="26">
        <v>1</v>
      </c>
      <c r="D57" s="20" t="e">
        <f>IF(#REF!&lt;&gt;C57,C57-#REF!,"")</f>
        <v>#REF!</v>
      </c>
      <c r="F57" s="7" t="str">
        <f>IFERROR(ABS(D58),"")</f>
        <v/>
      </c>
    </row>
    <row r="58" spans="1:7" s="6" customFormat="1" ht="18.95" customHeight="1" x14ac:dyDescent="0.15">
      <c r="A58" s="21" t="s">
        <v>59</v>
      </c>
      <c r="B58" s="22" t="s">
        <v>64</v>
      </c>
      <c r="C58" s="24">
        <v>1</v>
      </c>
      <c r="D58" s="25" t="e">
        <f>IF(#REF!&lt;&gt;C58,C58-#REF!,"")</f>
        <v>#REF!</v>
      </c>
      <c r="F58" s="7" t="str">
        <f t="shared" si="1"/>
        <v/>
      </c>
    </row>
    <row r="59" spans="1:7" s="6" customFormat="1" ht="18.95" customHeight="1" x14ac:dyDescent="0.15">
      <c r="A59" s="18" t="s">
        <v>43</v>
      </c>
      <c r="B59" s="19" t="s">
        <v>64</v>
      </c>
      <c r="C59" s="26">
        <v>1</v>
      </c>
      <c r="D59" s="20" t="e">
        <f>IF(#REF!&lt;&gt;C59,C59-#REF!,"")</f>
        <v>#REF!</v>
      </c>
      <c r="F59" s="7" t="str">
        <f t="shared" si="1"/>
        <v/>
      </c>
    </row>
    <row r="60" spans="1:7" s="6" customFormat="1" ht="18.95" customHeight="1" x14ac:dyDescent="0.15">
      <c r="A60" s="21" t="s">
        <v>21</v>
      </c>
      <c r="B60" s="22" t="s">
        <v>64</v>
      </c>
      <c r="C60" s="24">
        <v>1</v>
      </c>
      <c r="D60" s="25" t="e">
        <f>IF(#REF!&lt;&gt;C60,C60-#REF!,"")</f>
        <v>#REF!</v>
      </c>
      <c r="F60" s="7" t="str">
        <f t="shared" si="1"/>
        <v/>
      </c>
    </row>
    <row r="61" spans="1:7" s="6" customFormat="1" ht="18.95" customHeight="1" x14ac:dyDescent="0.15">
      <c r="A61" s="18" t="s">
        <v>51</v>
      </c>
      <c r="B61" s="19" t="s">
        <v>64</v>
      </c>
      <c r="C61" s="26">
        <v>1</v>
      </c>
      <c r="D61" s="20" t="e">
        <f>IF(#REF!&lt;&gt;C61,C61-#REF!,"")</f>
        <v>#REF!</v>
      </c>
      <c r="F61" s="7" t="str">
        <f t="shared" si="1"/>
        <v/>
      </c>
    </row>
    <row r="62" spans="1:7" s="6" customFormat="1" ht="18.95" customHeight="1" thickBot="1" x14ac:dyDescent="0.2">
      <c r="A62" s="29" t="s">
        <v>22</v>
      </c>
      <c r="B62" s="30" t="s">
        <v>63</v>
      </c>
      <c r="C62" s="31">
        <v>1</v>
      </c>
      <c r="D62" s="25" t="e">
        <f>IF(#REF!&lt;&gt;C62,C62-#REF!,"")</f>
        <v>#REF!</v>
      </c>
      <c r="F62" s="7" t="str">
        <f>IFERROR(ABS(#REF!),"")</f>
        <v/>
      </c>
    </row>
    <row r="63" spans="1:7" s="6" customFormat="1" ht="15" customHeight="1" x14ac:dyDescent="0.15">
      <c r="A63" s="33"/>
      <c r="B63" s="19"/>
      <c r="C63" s="26"/>
      <c r="D63" s="24"/>
      <c r="F63" s="7"/>
    </row>
    <row r="64" spans="1:7" s="6" customFormat="1" x14ac:dyDescent="0.15">
      <c r="A64" s="44" t="s">
        <v>24</v>
      </c>
      <c r="B64" s="45"/>
      <c r="C64" s="46">
        <f>COUNTIF(C6:C62,1)</f>
        <v>33</v>
      </c>
      <c r="D64" s="8" t="e">
        <f>AVERAGE(F6:F62)</f>
        <v>#DIV/0!</v>
      </c>
      <c r="F64" s="7" t="str">
        <f t="shared" si="1"/>
        <v/>
      </c>
      <c r="G64" s="11"/>
    </row>
    <row r="65" spans="1:7" s="6" customFormat="1" x14ac:dyDescent="0.15">
      <c r="A65" s="47" t="s">
        <v>65</v>
      </c>
      <c r="B65" s="37"/>
      <c r="C65" s="48">
        <f>AVERAGE(C6:C62)</f>
        <v>0.75045614035087704</v>
      </c>
      <c r="D65" s="8" t="e">
        <f>#REF!-#REF!</f>
        <v>#REF!</v>
      </c>
      <c r="F65" s="7" t="str">
        <f t="shared" si="1"/>
        <v/>
      </c>
      <c r="G65" s="11"/>
    </row>
    <row r="66" spans="1:7" x14ac:dyDescent="0.2">
      <c r="A66" s="49" t="s">
        <v>66</v>
      </c>
      <c r="B66" s="50"/>
      <c r="C66" s="51">
        <f>AVERAGEIF(C6:C62,"&lt;1")</f>
        <v>0.40733333333333333</v>
      </c>
      <c r="D66" s="8" t="e">
        <f>#REF!-#REF!</f>
        <v>#REF!</v>
      </c>
    </row>
    <row r="67" spans="1:7" ht="15" customHeight="1" x14ac:dyDescent="0.2">
      <c r="A67" s="10"/>
      <c r="B67" s="37"/>
      <c r="C67" s="38"/>
      <c r="D67" s="8"/>
    </row>
    <row r="68" spans="1:7" ht="12.75" customHeight="1" x14ac:dyDescent="0.2">
      <c r="A68" s="53" t="s">
        <v>35</v>
      </c>
      <c r="B68" s="37"/>
      <c r="C68" s="37"/>
      <c r="D68" s="12"/>
    </row>
    <row r="69" spans="1:7" x14ac:dyDescent="0.2">
      <c r="A69" s="13" t="s">
        <v>67</v>
      </c>
      <c r="B69" s="39"/>
      <c r="C69" s="41"/>
      <c r="D69" s="14"/>
    </row>
    <row r="70" spans="1:7" x14ac:dyDescent="0.2">
      <c r="A70" s="13" t="s">
        <v>68</v>
      </c>
      <c r="B70" s="39"/>
      <c r="C70" s="41"/>
    </row>
    <row r="71" spans="1:7" x14ac:dyDescent="0.2">
      <c r="A71" s="13" t="s">
        <v>62</v>
      </c>
      <c r="B71" s="39"/>
      <c r="C71" s="40"/>
    </row>
    <row r="72" spans="1:7" x14ac:dyDescent="0.2">
      <c r="A72" s="13" t="s">
        <v>73</v>
      </c>
      <c r="B72" s="39"/>
      <c r="C72" s="40"/>
    </row>
    <row r="73" spans="1:7" x14ac:dyDescent="0.2">
      <c r="A73" s="13" t="s">
        <v>74</v>
      </c>
      <c r="B73" s="39"/>
      <c r="C73" s="40"/>
    </row>
    <row r="74" spans="1:7" x14ac:dyDescent="0.2">
      <c r="A74" s="13"/>
      <c r="B74" s="39"/>
      <c r="C74" s="40"/>
    </row>
    <row r="75" spans="1:7" x14ac:dyDescent="0.2">
      <c r="A75" s="13"/>
      <c r="B75" s="39"/>
      <c r="C75" s="40"/>
    </row>
    <row r="76" spans="1:7" x14ac:dyDescent="0.2">
      <c r="A76" s="34"/>
      <c r="B76" s="39"/>
      <c r="C76" s="40"/>
    </row>
    <row r="77" spans="1:7" x14ac:dyDescent="0.2">
      <c r="A77" s="13"/>
      <c r="B77" s="39"/>
      <c r="C77" s="40"/>
    </row>
    <row r="78" spans="1:7" x14ac:dyDescent="0.2">
      <c r="A78" s="15"/>
    </row>
    <row r="79" spans="1:7" x14ac:dyDescent="0.2">
      <c r="A79" s="13"/>
    </row>
  </sheetData>
  <mergeCells count="2">
    <mergeCell ref="A1:C1"/>
    <mergeCell ref="A2:C2"/>
  </mergeCells>
  <phoneticPr fontId="0" type="noConversion"/>
  <conditionalFormatting sqref="C6:C10 C17 C29 C31 C33 C37:C53 C58:C63">
    <cfRule type="expression" dxfId="3" priority="2">
      <formula>AND(#REF!=1,#REF!=FALSE)</formula>
    </cfRule>
  </conditionalFormatting>
  <conditionalFormatting sqref="D6:D63">
    <cfRule type="cellIs" dxfId="2" priority="57" operator="equal">
      <formula>0</formula>
    </cfRule>
    <cfRule type="cellIs" dxfId="1" priority="58" operator="lessThan">
      <formula>0</formula>
    </cfRule>
    <cfRule type="cellIs" dxfId="0" priority="59" operator="greaterThan">
      <formula>0</formula>
    </cfRule>
  </conditionalFormatting>
  <printOptions horizontalCentered="1"/>
  <pageMargins left="0.5" right="0.5" top="0.5" bottom="0.5" header="0.5" footer="0.25"/>
  <pageSetup scale="94" fitToHeight="2" orientation="landscape" r:id="rId1"/>
  <headerFooter>
    <oddFooter>&amp;C&amp;"Arial,Regular"&amp;9&amp;K000000Level 2 - Limited&amp;R&amp;"Arial,Regular"&amp;9Page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CDBulletinExtra" ma:contentTypeID="0x0101006D514B5FB0AF0A4C96DF21D4EF626C6B0016D9102445AB584EB908C2D5C4F354A3" ma:contentTypeVersion="13" ma:contentTypeDescription="WCD Bulletin Extra info" ma:contentTypeScope="" ma:versionID="88272692be5533348360cabe1a977cea">
  <xsd:schema xmlns:xsd="http://www.w3.org/2001/XMLSchema" xmlns:xs="http://www.w3.org/2001/XMLSchema" xmlns:p="http://schemas.microsoft.com/office/2006/metadata/properties" xmlns:ns2="55499968-6880-4d8c-adb5-ca0fe4a50954" targetNamespace="http://schemas.microsoft.com/office/2006/metadata/properties" ma:root="true" ma:fieldsID="6598b1ab8a0ae791e98c0ff98fc46668" ns2:_="">
    <xsd:import namespace="55499968-6880-4d8c-adb5-ca0fe4a50954"/>
    <xsd:element name="properties">
      <xsd:complexType>
        <xsd:sequence>
          <xsd:element name="documentManagement">
            <xsd:complexType>
              <xsd:all>
                <xsd:element ref="ns2:WCDAuthor" minOccurs="0"/>
                <xsd:element ref="ns2:WCDGoesWithBulletin" minOccurs="0"/>
                <xsd:element ref="ns2:WCDSpanish" minOccurs="0"/>
                <xsd:element ref="ns2:WCDAudience" minOccurs="0"/>
                <xsd:element ref="ns2:WCDStartsOn" minOccurs="0"/>
                <xsd:element ref="ns2:WCDLangu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99968-6880-4d8c-adb5-ca0fe4a50954" elementFormDefault="qualified">
    <xsd:import namespace="http://schemas.microsoft.com/office/2006/documentManagement/types"/>
    <xsd:import namespace="http://schemas.microsoft.com/office/infopath/2007/PartnerControls"/>
    <xsd:element name="WCDAuthor" ma:index="2" nillable="true" ma:displayName="Author" ma:internalName="WCDAuthor" ma:readOnly="false">
      <xsd:simpleType>
        <xsd:restriction base="dms:Text"/>
      </xsd:simpleType>
    </xsd:element>
    <xsd:element name="WCDGoesWithBulletin" ma:index="3" nillable="true" ma:displayName="GoesWithBulletin" ma:internalName="WCDGoesWithBulletin" ma:readOnly="false">
      <xsd:simpleType>
        <xsd:restriction base="dms:Text"/>
      </xsd:simpleType>
    </xsd:element>
    <xsd:element name="WCDSpanish" ma:index="4" nillable="true" ma:displayName="Spanish" ma:internalName="WCDSpanish" ma:readOnly="false">
      <xsd:simpleType>
        <xsd:restriction base="dms:Boolean"/>
      </xsd:simpleType>
    </xsd:element>
    <xsd:element name="WCDAudience" ma:index="5" nillable="true" ma:displayName="Audience" ma:list="{3c5f6ab5-37ba-4152-9000-621a17d843cf}" ma:internalName="WCDAudience" ma:readOnly="false" ma:showField="Title" ma:web="55499968-6880-4d8c-adb5-ca0fe4a509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WCDStartsOn" ma:index="6" nillable="true" ma:displayName="StartsOn" ma:format="DateTime" ma:internalName="WCDStartsOn" ma:readOnly="false">
      <xsd:simpleType>
        <xsd:restriction base="dms:DateTime"/>
      </xsd:simpleType>
    </xsd:element>
    <xsd:element name="WCDLanguage" ma:index="13" nillable="true" ma:displayName="WCDLanguage" ma:list="{c602f402-2136-497a-89ed-1df66274e2c6}" ma:internalName="WCDLanguage" ma:readOnly="false" ma:showField="Title" ma:web="55499968-6880-4d8c-adb5-ca0fe4a50954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CDAudience xmlns="55499968-6880-4d8c-adb5-ca0fe4a50954"/>
    <WCDSpanish xmlns="55499968-6880-4d8c-adb5-ca0fe4a50954">false</WCDSpanish>
    <WCDGoesWithBulletin xmlns="55499968-6880-4d8c-adb5-ca0fe4a50954">290</WCDGoesWithBulletin>
    <WCDStartsOn xmlns="55499968-6880-4d8c-adb5-ca0fe4a50954" xsi:nil="true"/>
    <WCDAuthor xmlns="55499968-6880-4d8c-adb5-ca0fe4a50954" xsi:nil="true"/>
    <WCDLanguage xmlns="55499968-6880-4d8c-adb5-ca0fe4a50954" xsi:nil="true"/>
  </documentManagement>
</p:properties>
</file>

<file path=customXml/itemProps1.xml><?xml version="1.0" encoding="utf-8"?>
<ds:datastoreItem xmlns:ds="http://schemas.openxmlformats.org/officeDocument/2006/customXml" ds:itemID="{145B3F34-E31A-489E-B8A5-984A20357AB7}"/>
</file>

<file path=customXml/itemProps2.xml><?xml version="1.0" encoding="utf-8"?>
<ds:datastoreItem xmlns:ds="http://schemas.openxmlformats.org/officeDocument/2006/customXml" ds:itemID="{28AD5951-EBD1-4299-88B0-A50AAFD952A8}"/>
</file>

<file path=customXml/itemProps3.xml><?xml version="1.0" encoding="utf-8"?>
<ds:datastoreItem xmlns:ds="http://schemas.openxmlformats.org/officeDocument/2006/customXml" ds:itemID="{DCFCED49-6155-4962-8F1F-FA1B520E5F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DCBS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cost-to-charge ratios - data, effective 4/1/25</dc:title>
  <dc:creator>Rhonda Thompson</dc:creator>
  <cp:lastModifiedBy>Cochran Shelly L</cp:lastModifiedBy>
  <cp:lastPrinted>2025-03-11T21:48:29Z</cp:lastPrinted>
  <dcterms:created xsi:type="dcterms:W3CDTF">2005-09-19T15:02:56Z</dcterms:created>
  <dcterms:modified xsi:type="dcterms:W3CDTF">2025-03-25T15:08:16Z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bef47d3-7438-460f-b1fd-1b90a7e4b511_Enabled">
    <vt:lpwstr>true</vt:lpwstr>
  </property>
  <property fmtid="{D5CDD505-2E9C-101B-9397-08002B2CF9AE}" pid="3" name="MSIP_Label_0bef47d3-7438-460f-b1fd-1b90a7e4b511_SetDate">
    <vt:lpwstr>2024-02-20T21:49:47Z</vt:lpwstr>
  </property>
  <property fmtid="{D5CDD505-2E9C-101B-9397-08002B2CF9AE}" pid="4" name="MSIP_Label_0bef47d3-7438-460f-b1fd-1b90a7e4b511_Method">
    <vt:lpwstr>Privileged</vt:lpwstr>
  </property>
  <property fmtid="{D5CDD505-2E9C-101B-9397-08002B2CF9AE}" pid="5" name="MSIP_Label_0bef47d3-7438-460f-b1fd-1b90a7e4b511_Name">
    <vt:lpwstr>Level 3 - Restricted (Items)</vt:lpwstr>
  </property>
  <property fmtid="{D5CDD505-2E9C-101B-9397-08002B2CF9AE}" pid="6" name="MSIP_Label_0bef47d3-7438-460f-b1fd-1b90a7e4b511_SiteId">
    <vt:lpwstr>aa3f6932-fa7c-47b4-a0ce-a598cad161cf</vt:lpwstr>
  </property>
  <property fmtid="{D5CDD505-2E9C-101B-9397-08002B2CF9AE}" pid="7" name="MSIP_Label_0bef47d3-7438-460f-b1fd-1b90a7e4b511_ActionId">
    <vt:lpwstr>f68fa9b1-b198-4760-81a3-dbc205fdceb8</vt:lpwstr>
  </property>
  <property fmtid="{D5CDD505-2E9C-101B-9397-08002B2CF9AE}" pid="8" name="MSIP_Label_0bef47d3-7438-460f-b1fd-1b90a7e4b511_ContentBits">
    <vt:lpwstr>2</vt:lpwstr>
  </property>
  <property fmtid="{D5CDD505-2E9C-101B-9397-08002B2CF9AE}" pid="9" name="ContentTypeId">
    <vt:lpwstr>0x0101006D514B5FB0AF0A4C96DF21D4EF626C6B0016D9102445AB584EB908C2D5C4F354A3</vt:lpwstr>
  </property>
</Properties>
</file>